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IP TERCER CARRIL M607\"/>
    </mc:Choice>
  </mc:AlternateContent>
  <xr:revisionPtr revIDLastSave="0" documentId="13_ncr:1_{C232AC50-0F49-4720-A0B8-DDA3B67EAFF4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PRENSA'!$A$1:$M$17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D14" i="7"/>
  <c r="D17" i="7" l="1"/>
  <c r="D15" i="7"/>
  <c r="B7" i="7" l="1"/>
  <c r="B6" i="7"/>
  <c r="B5" i="7"/>
  <c r="B4" i="7"/>
  <c r="B3" i="7"/>
  <c r="B2" i="7"/>
</calcChain>
</file>

<file path=xl/sharedStrings.xml><?xml version="1.0" encoding="utf-8"?>
<sst xmlns="http://schemas.openxmlformats.org/spreadsheetml/2006/main" count="55" uniqueCount="39">
  <si>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</si>
  <si>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</si>
  <si>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</si>
  <si>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</si>
  <si>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</si>
  <si>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</si>
  <si>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</si>
  <si>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</si>
  <si>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</si>
  <si>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</si>
  <si>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</si>
  <si>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</si>
  <si>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</si>
  <si>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</si>
  <si>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</si>
  <si>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</si>
  <si>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</si>
  <si>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</si>
  <si>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</si>
  <si>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</si>
  <si>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</si>
  <si>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</si>
  <si>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</si>
  <si>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</si>
  <si>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</si>
  <si>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>EVALUACIÓN</t>
  </si>
  <si>
    <t>MADRID</t>
  </si>
  <si>
    <t>L-S</t>
  </si>
  <si>
    <t>Módulos ByN</t>
  </si>
  <si>
    <t>EL MUNDO</t>
  </si>
  <si>
    <t>CONSEJERÍA DE VIVIENDA, TRANSPORTES E INFRAESTRUCTURAS</t>
  </si>
  <si>
    <t>Subdirección General de Actuaciones Administrativas (SGT)</t>
  </si>
  <si>
    <t>Fuente: EGM 1º Acumulado Movil 2024</t>
  </si>
  <si>
    <t xml:space="preserve">Universo (´000) : </t>
  </si>
  <si>
    <t xml:space="preserve">IP Tercer carril M-607   </t>
  </si>
  <si>
    <t>JULIO</t>
  </si>
  <si>
    <t>15 jul</t>
  </si>
  <si>
    <t>Total Tarifa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</si>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</sst>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thin">
        <color indexed="64"/>
      </bottom>
      <diagonal/>
    </border>
    <border>
      <left/>
      <right style="hair">
        <color theme="1"/>
      </right>
      <top style="medium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thin">
        <color indexed="64"/>
      </bottom>
      <diagonal/>
    </border>
    <border>
      <left style="hair">
        <color theme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0" fontId="18" fillId="34" borderId="53" xfId="0" quotePrefix="1" applyFont="1" applyFill="1" applyBorder="1" applyAlignment="1">
      <alignment horizontal="center" vertical="center"/>
    </xf>
    <xf numFmtId="10" fontId="35" fillId="34" borderId="32" xfId="0" applyNumberFormat="1" applyFont="1" applyFill="1" applyBorder="1" applyAlignment="1">
      <alignment horizontal="left"/>
    </xf>
    <xf numFmtId="0" fontId="18" fillId="34" borderId="0" xfId="0" applyFont="1" applyFill="1" applyAlignment="1">
      <alignment horizontal="center" vertical="center"/>
    </xf>
    <xf numFmtId="0" fontId="24" fillId="0" borderId="56" xfId="0" applyFont="1" applyBorder="1" applyAlignment="1">
      <alignment horizontal="center" vertical="center" wrapText="1"/>
    </xf>
    <xf numFmtId="164" fontId="24" fillId="0" borderId="56" xfId="0" applyNumberFormat="1" applyFont="1" applyBorder="1" applyAlignment="1">
      <alignment horizontal="center" vertical="center" wrapText="1"/>
    </xf>
    <xf numFmtId="10" fontId="24" fillId="35" borderId="56" xfId="1" applyNumberFormat="1" applyFont="1" applyFill="1" applyBorder="1" applyAlignment="1">
      <alignment horizontal="center" vertical="center" wrapText="1"/>
    </xf>
    <xf numFmtId="164" fontId="24" fillId="0" borderId="58" xfId="0" applyNumberFormat="1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5" xfId="0" applyFont="1" applyBorder="1" applyAlignment="1">
      <alignment horizontal="center" vertical="center" wrapText="1"/>
    </xf>
    <xf numFmtId="16" fontId="24" fillId="0" borderId="7" xfId="0" quotePrefix="1" applyNumberFormat="1" applyFont="1" applyBorder="1" applyAlignment="1">
      <alignment horizontal="center" vertical="center"/>
    </xf>
    <xf numFmtId="168" fontId="37" fillId="0" borderId="6" xfId="12" applyNumberFormat="1" applyFont="1" applyBorder="1" applyAlignment="1">
      <alignment horizontal="right" vertical="center"/>
    </xf>
    <xf numFmtId="0" fontId="24" fillId="35" borderId="52" xfId="0" applyFont="1" applyFill="1" applyBorder="1" applyAlignment="1">
      <alignment horizontal="center" vertical="center" wrapText="1"/>
    </xf>
    <xf numFmtId="0" fontId="24" fillId="35" borderId="29" xfId="0" applyFont="1" applyFill="1" applyBorder="1" applyAlignment="1">
      <alignment horizontal="center" vertical="center" wrapText="1"/>
    </xf>
    <xf numFmtId="0" fontId="24" fillId="35" borderId="55" xfId="0" applyFont="1" applyFill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center" vertical="center" wrapText="1"/>
    </xf>
    <xf numFmtId="0" fontId="24" fillId="0" borderId="61" xfId="0" applyFont="1" applyBorder="1" applyAlignment="1">
      <alignment horizontal="center" vertical="center" wrapText="1"/>
    </xf>
    <xf numFmtId="0" fontId="24" fillId="0" borderId="62" xfId="0" applyFont="1" applyBorder="1" applyAlignment="1">
      <alignment horizontal="center" vertical="center" wrapText="1"/>
    </xf>
    <xf numFmtId="16" fontId="24" fillId="0" borderId="53" xfId="0" quotePrefix="1" applyNumberFormat="1" applyFont="1" applyBorder="1" applyAlignment="1">
      <alignment horizontal="center" vertical="center"/>
    </xf>
    <xf numFmtId="164" fontId="24" fillId="0" borderId="61" xfId="0" applyNumberFormat="1" applyFont="1" applyBorder="1" applyAlignment="1">
      <alignment horizontal="center" vertical="center" wrapText="1"/>
    </xf>
    <xf numFmtId="10" fontId="24" fillId="35" borderId="61" xfId="1" applyNumberFormat="1" applyFont="1" applyFill="1" applyBorder="1" applyAlignment="1">
      <alignment horizontal="center" vertical="center" wrapText="1"/>
    </xf>
    <xf numFmtId="164" fontId="24" fillId="0" borderId="64" xfId="0" applyNumberFormat="1" applyFont="1" applyBorder="1" applyAlignment="1">
      <alignment horizontal="center" vertical="center" wrapText="1"/>
    </xf>
    <xf numFmtId="0" fontId="24" fillId="35" borderId="62" xfId="0" applyFont="1" applyFill="1" applyBorder="1" applyAlignment="1">
      <alignment horizontal="center" vertical="center" wrapText="1"/>
    </xf>
    <xf numFmtId="0" fontId="24" fillId="35" borderId="63" xfId="0" applyFont="1" applyFill="1" applyBorder="1" applyAlignment="1">
      <alignment horizontal="center" vertical="center" wrapText="1"/>
    </xf>
    <xf numFmtId="0" fontId="24" fillId="35" borderId="60" xfId="0" applyFont="1" applyFill="1" applyBorder="1" applyAlignment="1">
      <alignment horizontal="center" vertical="center" wrapText="1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164" fontId="24" fillId="0" borderId="58" xfId="0" applyNumberFormat="1" applyFont="1" applyBorder="1" applyAlignment="1">
      <alignment horizontal="center" vertical="center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9" xfId="4" applyFont="1" applyFill="1" applyBorder="1" applyAlignment="1">
      <alignment horizontal="center" vertical="center" wrapText="1"/>
    </xf>
    <xf numFmtId="0" fontId="35" fillId="34" borderId="41" xfId="0" applyFont="1" applyFill="1" applyBorder="1" applyAlignment="1">
      <alignment horizontal="center" vertical="center"/>
    </xf>
    <xf numFmtId="0" fontId="35" fillId="34" borderId="8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54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41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8</xdr:row>
      <xdr:rowOff>93289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647704</xdr:colOff>
      <xdr:row>1</xdr:row>
      <xdr:rowOff>134470</xdr:rowOff>
    </xdr:from>
    <xdr:to>
      <xdr:col>7</xdr:col>
      <xdr:colOff>144054</xdr:colOff>
      <xdr:row>5</xdr:row>
      <xdr:rowOff>145675</xdr:rowOff>
    </xdr:to>
    <xdr:pic>
      <xdr:nvPicPr>
        <xdr:cNvPr id="4" name="Imagen 3" descr="logo vector Comunidad de Madrid">
          <a:extLst>
            <a:ext uri="{FF2B5EF4-FFF2-40B4-BE49-F238E27FC236}">
              <a16:creationId xmlns:a16="http://schemas.microsoft.com/office/drawing/2014/main" id="{B804CD6E-D1E8-160F-2E1A-AE42660D4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4488184" y="324970"/>
          <a:ext cx="730790" cy="925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167640</xdr:colOff>
      <xdr:row>2</xdr:row>
      <xdr:rowOff>15240</xdr:rowOff>
    </xdr:from>
    <xdr:to>
      <xdr:col>10</xdr:col>
      <xdr:colOff>160020</xdr:colOff>
      <xdr:row>3</xdr:row>
      <xdr:rowOff>225624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8132B6-AAFE-4155-A2FE-9AA9B3A19A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61" t="-1" r="9522" b="7349"/>
        <a:stretch/>
      </xdr:blipFill>
      <xdr:spPr>
        <a:xfrm>
          <a:off x="5242560" y="434340"/>
          <a:ext cx="1798320" cy="438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topLeftCell="A2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92.25" x14ac:dyDescent="0.25">
      <c r="B8" s="10"/>
      <c r="C8" s="15"/>
      <c r="D8" s="11"/>
    </row>
    <row r="9" spans="1:5" ht="61.5" x14ac:dyDescent="0.25">
      <c r="B9" s="107" t="s">
        <v>30</v>
      </c>
      <c r="C9" s="108"/>
      <c r="D9" s="109"/>
    </row>
    <row r="10" spans="1:5" ht="36" x14ac:dyDescent="0.25">
      <c r="B10" s="110" t="s">
        <v>31</v>
      </c>
      <c r="C10" s="111" t="s">
        <v>19</v>
      </c>
      <c r="D10" s="112"/>
    </row>
    <row r="11" spans="1:5" s="16" customFormat="1" ht="36" x14ac:dyDescent="0.25">
      <c r="B11" s="110" t="s">
        <v>17</v>
      </c>
      <c r="C11" s="111"/>
      <c r="D11" s="112"/>
    </row>
    <row r="12" spans="1:5" ht="36" x14ac:dyDescent="0.25">
      <c r="B12" s="113" t="s">
        <v>34</v>
      </c>
      <c r="C12" s="111"/>
      <c r="D12" s="112"/>
    </row>
    <row r="13" spans="1:5" s="17" customFormat="1" ht="27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85546875" style="22" customWidth="1"/>
    <col min="3" max="3" width="18.5703125" style="23" customWidth="1"/>
  </cols>
  <sheetData>
    <row r="1" spans="2:3" ht="15.75" thickBot="1" x14ac:dyDescent="0.3"/>
    <row r="2" spans="2:3" ht="15.75" x14ac:dyDescent="0.25">
      <c r="B2" s="103" t="s">
        <v>30</v>
      </c>
    </row>
    <row r="3" spans="2:3" ht="15.75" x14ac:dyDescent="0.25">
      <c r="B3" s="104" t="s">
        <v>31</v>
      </c>
    </row>
    <row r="4" spans="2:3" ht="15.75" x14ac:dyDescent="0.25">
      <c r="B4" s="104" t="s">
        <v>17</v>
      </c>
    </row>
    <row r="5" spans="2:3" ht="15.75" x14ac:dyDescent="0.25">
      <c r="B5" s="104" t="s">
        <v>34</v>
      </c>
    </row>
    <row r="6" spans="2:3" ht="19.5" thickBot="1" x14ac:dyDescent="0.35">
      <c r="B6" s="105" t="s">
        <v>38</v>
      </c>
    </row>
    <row r="7" spans="2:3" ht="15.75" thickBot="1" x14ac:dyDescent="0.3"/>
    <row r="8" spans="2:3" ht="15.75" customHeight="1" x14ac:dyDescent="0.25">
      <c r="B8" s="116" t="s">
        <v>14</v>
      </c>
      <c r="C8" s="114" t="s">
        <v>15</v>
      </c>
    </row>
    <row r="9" spans="2:3" ht="15.75" customHeight="1" x14ac:dyDescent="0.25">
      <c r="B9" s="117"/>
      <c r="C9" s="115"/>
    </row>
    <row r="10" spans="2:3" s="2" customFormat="1" ht="15.75" thickBot="1" x14ac:dyDescent="0.3">
      <c r="B10" s="85" t="s">
        <v>12</v>
      </c>
      <c r="C10" s="106">
        <v>21272.8406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5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30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31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33" t="s">
        <v>10</v>
      </c>
      <c r="C8" s="136" t="s">
        <v>11</v>
      </c>
      <c r="D8" s="136" t="s">
        <v>18</v>
      </c>
      <c r="E8" s="136" t="s">
        <v>0</v>
      </c>
      <c r="F8" s="139" t="s">
        <v>20</v>
      </c>
      <c r="G8" s="38"/>
      <c r="H8" s="130" t="s">
        <v>21</v>
      </c>
      <c r="I8" s="127" t="s">
        <v>23</v>
      </c>
      <c r="J8" s="78">
        <v>2024</v>
      </c>
      <c r="K8" s="121" t="s">
        <v>37</v>
      </c>
      <c r="L8" s="121" t="s">
        <v>1</v>
      </c>
      <c r="M8" s="118" t="s">
        <v>2</v>
      </c>
    </row>
    <row r="9" spans="2:14" ht="15" customHeight="1" x14ac:dyDescent="0.25">
      <c r="B9" s="134"/>
      <c r="C9" s="137"/>
      <c r="D9" s="137"/>
      <c r="E9" s="137"/>
      <c r="F9" s="128"/>
      <c r="G9" s="80" t="s">
        <v>22</v>
      </c>
      <c r="H9" s="131"/>
      <c r="I9" s="128"/>
      <c r="J9" s="124" t="s">
        <v>35</v>
      </c>
      <c r="K9" s="122"/>
      <c r="L9" s="122"/>
      <c r="M9" s="119"/>
    </row>
    <row r="10" spans="2:14" ht="15.75" customHeight="1" thickBot="1" x14ac:dyDescent="0.3">
      <c r="B10" s="135"/>
      <c r="C10" s="138"/>
      <c r="D10" s="138"/>
      <c r="E10" s="138"/>
      <c r="F10" s="129"/>
      <c r="G10" s="39"/>
      <c r="H10" s="132"/>
      <c r="I10" s="129"/>
      <c r="J10" s="125"/>
      <c r="K10" s="123"/>
      <c r="L10" s="123"/>
      <c r="M10" s="120"/>
    </row>
    <row r="11" spans="2:14" s="2" customFormat="1" x14ac:dyDescent="0.25">
      <c r="B11" s="92" t="s">
        <v>29</v>
      </c>
      <c r="C11" s="93" t="s">
        <v>26</v>
      </c>
      <c r="D11" s="94" t="s">
        <v>27</v>
      </c>
      <c r="E11" s="94" t="s">
        <v>28</v>
      </c>
      <c r="F11" s="100">
        <v>3</v>
      </c>
      <c r="G11" s="101" t="s">
        <v>22</v>
      </c>
      <c r="H11" s="102">
        <v>9</v>
      </c>
      <c r="I11" s="95"/>
      <c r="J11" s="96" t="s">
        <v>36</v>
      </c>
      <c r="K11" s="97">
        <v>42282</v>
      </c>
      <c r="L11" s="98">
        <v>0.81100000000000005</v>
      </c>
      <c r="M11" s="99">
        <v>7991.3</v>
      </c>
      <c r="N11"/>
    </row>
    <row r="12" spans="2:14" s="2" customFormat="1" ht="15.75" thickBot="1" x14ac:dyDescent="0.3">
      <c r="B12" s="85" t="s">
        <v>29</v>
      </c>
      <c r="C12" s="86" t="s">
        <v>26</v>
      </c>
      <c r="D12" s="81" t="s">
        <v>27</v>
      </c>
      <c r="E12" s="81" t="s">
        <v>28</v>
      </c>
      <c r="F12" s="89">
        <v>4</v>
      </c>
      <c r="G12" s="90" t="s">
        <v>22</v>
      </c>
      <c r="H12" s="91">
        <v>9</v>
      </c>
      <c r="I12" s="74"/>
      <c r="J12" s="87" t="s">
        <v>36</v>
      </c>
      <c r="K12" s="82">
        <v>50738.399999999994</v>
      </c>
      <c r="L12" s="83">
        <v>0.81100000000000005</v>
      </c>
      <c r="M12" s="84">
        <v>9589.56</v>
      </c>
      <c r="N12"/>
    </row>
    <row r="13" spans="2:14" s="2" customFormat="1" ht="15.75" thickBot="1" x14ac:dyDescent="0.3">
      <c r="B13" s="40"/>
      <c r="C13" s="40"/>
      <c r="D13" s="41"/>
      <c r="E13" s="41"/>
      <c r="F13" s="41"/>
      <c r="G13" s="41"/>
      <c r="H13" s="41"/>
      <c r="I13" s="41"/>
      <c r="J13" s="41"/>
      <c r="K13" s="42"/>
      <c r="L13" s="42"/>
      <c r="M13" s="43"/>
      <c r="N13"/>
    </row>
    <row r="14" spans="2:14" ht="15.75" x14ac:dyDescent="0.25">
      <c r="K14" s="44" t="s">
        <v>3</v>
      </c>
      <c r="L14" s="45"/>
      <c r="M14" s="75">
        <v>17580.86</v>
      </c>
    </row>
    <row r="15" spans="2:14" ht="15.75" x14ac:dyDescent="0.25">
      <c r="K15" s="46" t="s">
        <v>4</v>
      </c>
      <c r="L15" s="47">
        <v>0.21</v>
      </c>
      <c r="M15" s="76">
        <v>3691.9805999999999</v>
      </c>
    </row>
    <row r="16" spans="2:14" ht="16.5" thickBot="1" x14ac:dyDescent="0.3">
      <c r="B16"/>
      <c r="C16"/>
      <c r="D16"/>
      <c r="I16"/>
      <c r="K16" s="48" t="s">
        <v>16</v>
      </c>
      <c r="L16" s="49"/>
      <c r="M16" s="77">
        <v>21272.8406</v>
      </c>
    </row>
    <row r="19" spans="2:13" x14ac:dyDescent="0.25">
      <c r="M19" s="50"/>
    </row>
    <row r="23" spans="2:13" x14ac:dyDescent="0.25">
      <c r="B23" s="126"/>
      <c r="C23" s="126"/>
      <c r="D23" s="126"/>
      <c r="E23" s="126"/>
      <c r="F23" s="126"/>
      <c r="G23" s="126"/>
      <c r="H23" s="126"/>
    </row>
    <row r="24" spans="2:13" x14ac:dyDescent="0.25">
      <c r="B24" s="126"/>
      <c r="C24" s="126"/>
      <c r="D24" s="126"/>
      <c r="E24" s="126"/>
      <c r="F24" s="126"/>
      <c r="G24" s="126"/>
      <c r="H24" s="126"/>
    </row>
    <row r="25" spans="2:13" x14ac:dyDescent="0.25">
      <c r="B25" s="126"/>
      <c r="C25" s="126"/>
      <c r="D25" s="126"/>
      <c r="E25" s="126"/>
      <c r="F25" s="126"/>
      <c r="G25" s="126"/>
      <c r="H25" s="126"/>
    </row>
  </sheetData>
  <mergeCells count="12">
    <mergeCell ref="M8:M10"/>
    <mergeCell ref="K8:K10"/>
    <mergeCell ref="L8:L10"/>
    <mergeCell ref="J9:J10"/>
    <mergeCell ref="B23:H25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VIVIENDA,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Subdirección General de Actuaciones Administrativas (SGT)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79" t="str">
        <f>+PORTADA!B12</f>
        <v xml:space="preserve">IP Tercer carril M-607   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25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40" t="s">
        <v>12</v>
      </c>
    </row>
    <row r="11" spans="2:28" ht="15.75" thickBot="1" x14ac:dyDescent="0.3">
      <c r="D11" s="141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2.36</v>
      </c>
      <c r="E13" s="64"/>
    </row>
    <row r="14" spans="2:28" x14ac:dyDescent="0.25">
      <c r="B14" s="65" t="s">
        <v>6</v>
      </c>
      <c r="C14" s="66"/>
      <c r="D14" s="67">
        <f>+D22*D13%</f>
        <v>143117.22039999999</v>
      </c>
      <c r="E14" s="60"/>
    </row>
    <row r="15" spans="2:28" x14ac:dyDescent="0.25">
      <c r="B15" s="65" t="s">
        <v>7</v>
      </c>
      <c r="C15" s="62"/>
      <c r="D15" s="88">
        <f>+D16/D13</f>
        <v>1</v>
      </c>
      <c r="E15" s="60"/>
    </row>
    <row r="16" spans="2:28" x14ac:dyDescent="0.25">
      <c r="B16" s="69" t="s">
        <v>24</v>
      </c>
      <c r="C16" s="62"/>
      <c r="D16" s="68">
        <f>+D13</f>
        <v>2.36</v>
      </c>
      <c r="E16" s="64"/>
    </row>
    <row r="17" spans="2:5" ht="15.75" thickBot="1" x14ac:dyDescent="0.3">
      <c r="B17" s="70" t="s">
        <v>8</v>
      </c>
      <c r="C17" s="66"/>
      <c r="D17" s="71">
        <f>+D22*D16%</f>
        <v>143117.22039999999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32</v>
      </c>
    </row>
    <row r="21" spans="2:5" x14ac:dyDescent="0.25">
      <c r="B21" s="72" t="s">
        <v>13</v>
      </c>
    </row>
    <row r="22" spans="2:5" x14ac:dyDescent="0.25">
      <c r="B22" t="s">
        <v>33</v>
      </c>
      <c r="D22" s="73">
        <v>6064289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2025-07-17T09:10:28Z</dcterms:modified>
</cp:coreProperties>
</file>